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5" windowHeight="12300" tabRatio="500" activeTab="0"/>
  </bookViews>
  <sheets>
    <sheet name="TrailerBlade Calculator" sheetId="1" r:id="rId1"/>
    <sheet name="Sheet2" sheetId="2" state="hidden" r:id="rId2"/>
  </sheets>
  <definedNames>
    <definedName name="_xlnm.Print_Area" localSheetId="0">'TrailerBlade Calculator'!$A$1:$N$55</definedName>
  </definedNames>
  <calcPr fullCalcOnLoad="1"/>
</workbook>
</file>

<file path=xl/sharedStrings.xml><?xml version="1.0" encoding="utf-8"?>
<sst xmlns="http://schemas.openxmlformats.org/spreadsheetml/2006/main" count="24" uniqueCount="24">
  <si>
    <t>Total Tractors</t>
  </si>
  <si>
    <t>Total Trailers</t>
  </si>
  <si>
    <t>Average MPG</t>
  </si>
  <si>
    <t>Fuel Cost Per Gallon</t>
  </si>
  <si>
    <t>Total Gallons Used</t>
  </si>
  <si>
    <t>Annual Fuel Cost</t>
  </si>
  <si>
    <t>Per Truck</t>
  </si>
  <si>
    <t>Per Fleet</t>
  </si>
  <si>
    <t>Tractor Trailer Ratio</t>
  </si>
  <si>
    <t>Annual Savings Per Tractor</t>
  </si>
  <si>
    <t>Annual Savings Per Trailer</t>
  </si>
  <si>
    <t>Gallons Saved Per Tractor</t>
  </si>
  <si>
    <t>Annual Tractor Highway Miles</t>
  </si>
  <si>
    <t>Payback Months Per Tractor</t>
  </si>
  <si>
    <t>Payback Months Per TrailerBlade Purchased</t>
  </si>
  <si>
    <t>Annual Return Per TrailerBlade Purchased</t>
  </si>
  <si>
    <t>Annual Dollars Saved at Tested Performance</t>
  </si>
  <si>
    <t>In Gallons</t>
  </si>
  <si>
    <t>In Dollars</t>
  </si>
  <si>
    <t>Total Potential Annual Fleet Fuel Savings</t>
  </si>
  <si>
    <t>Level Per TrailerBlade™ Puchased</t>
  </si>
  <si>
    <t>Installed Cost Per TrailerBlade™</t>
  </si>
  <si>
    <t>Estimate your fleet's potential fuel savings and return on your TrailerBlade™ investment by inputing your fleet's numbers in the gray boxes.</t>
  </si>
  <si>
    <t xml:space="preserve">Total Potential Annual Fleet Savings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</si>
</sst>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"/>
  </numFmts>
  <fonts count="53">
    <font>
      <sz val="12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Arial Black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14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5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8"/>
      <name val="Arial"/>
      <family val="0"/>
    </font>
    <font>
      <b/>
      <sz val="16"/>
      <color indexed="9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 Black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b/>
      <sz val="8"/>
      <color theme="5" tint="-0.24997000396251678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8999900221824646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4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57" applyFont="1" applyAlignment="1">
      <alignment/>
    </xf>
    <xf numFmtId="0" fontId="49" fillId="33" borderId="0" xfId="22" applyFont="1" applyFill="1" applyBorder="1" applyAlignment="1" applyProtection="1">
      <alignment/>
      <protection/>
    </xf>
    <xf numFmtId="164" fontId="49" fillId="33" borderId="0" xfId="42" applyNumberFormat="1" applyFont="1" applyFill="1" applyBorder="1" applyAlignment="1" applyProtection="1">
      <alignment horizontal="center"/>
      <protection/>
    </xf>
    <xf numFmtId="0" fontId="50" fillId="33" borderId="0" xfId="17" applyFont="1" applyFill="1" applyBorder="1" applyAlignment="1" applyProtection="1">
      <alignment/>
      <protection/>
    </xf>
    <xf numFmtId="0" fontId="51" fillId="33" borderId="0" xfId="22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164" fontId="49" fillId="34" borderId="10" xfId="42" applyNumberFormat="1" applyFont="1" applyFill="1" applyBorder="1" applyAlignment="1" applyProtection="1">
      <alignment horizontal="center"/>
      <protection locked="0"/>
    </xf>
    <xf numFmtId="0" fontId="50" fillId="35" borderId="0" xfId="17" applyFont="1" applyFill="1" applyBorder="1" applyAlignment="1" applyProtection="1">
      <alignment/>
      <protection/>
    </xf>
    <xf numFmtId="0" fontId="51" fillId="35" borderId="0" xfId="22" applyFont="1" applyFill="1" applyBorder="1" applyAlignment="1" applyProtection="1">
      <alignment/>
      <protection/>
    </xf>
    <xf numFmtId="43" fontId="49" fillId="34" borderId="10" xfId="42" applyNumberFormat="1" applyFont="1" applyFill="1" applyBorder="1" applyAlignment="1" applyProtection="1">
      <alignment horizontal="center"/>
      <protection locked="0"/>
    </xf>
    <xf numFmtId="44" fontId="49" fillId="34" borderId="10" xfId="44" applyFont="1" applyFill="1" applyBorder="1" applyAlignment="1" applyProtection="1">
      <alignment horizontal="center"/>
      <protection locked="0"/>
    </xf>
    <xf numFmtId="0" fontId="50" fillId="33" borderId="0" xfId="22" applyFont="1" applyFill="1" applyBorder="1" applyAlignment="1" applyProtection="1">
      <alignment/>
      <protection/>
    </xf>
    <xf numFmtId="165" fontId="49" fillId="36" borderId="0" xfId="44" applyNumberFormat="1" applyFont="1" applyFill="1" applyBorder="1" applyAlignment="1" applyProtection="1">
      <alignment horizontal="right"/>
      <protection/>
    </xf>
    <xf numFmtId="164" fontId="49" fillId="36" borderId="0" xfId="42" applyNumberFormat="1" applyFont="1" applyFill="1" applyBorder="1" applyAlignment="1" applyProtection="1">
      <alignment/>
      <protection/>
    </xf>
    <xf numFmtId="165" fontId="49" fillId="36" borderId="0" xfId="44" applyNumberFormat="1" applyFont="1" applyFill="1" applyBorder="1" applyAlignment="1" applyProtection="1">
      <alignment/>
      <protection/>
    </xf>
    <xf numFmtId="0" fontId="52" fillId="25" borderId="0" xfId="34" applyFont="1" applyFill="1" applyBorder="1" applyAlignment="1" applyProtection="1">
      <alignment wrapText="1"/>
      <protection/>
    </xf>
    <xf numFmtId="0" fontId="49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Dollars Saved for Percentage Improvements in Mileage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21275"/>
          <c:w val="0.6405"/>
          <c:h val="0.75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Sheet2!$B$7</c:f>
              <c:strCache>
                <c:ptCount val="1"/>
                <c:pt idx="0">
                  <c:v>Annual Savings Per Tractor</c:v>
                </c:pt>
              </c:strCache>
            </c:strRef>
          </c:tx>
          <c:spPr>
            <a:solidFill>
              <a:srgbClr val="266D8C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Sheet2!$D$6:$H$6</c:f>
              <c:numCache>
                <c:ptCount val="5"/>
                <c:pt idx="0">
                  <c:v>0.04</c:v>
                </c:pt>
                <c:pt idx="1">
                  <c:v>0.055</c:v>
                </c:pt>
                <c:pt idx="2">
                  <c:v>0.06</c:v>
                </c:pt>
                <c:pt idx="3">
                  <c:v>0.065</c:v>
                </c:pt>
                <c:pt idx="4">
                  <c:v>0.0715</c:v>
                </c:pt>
              </c:numCache>
            </c:numRef>
          </c:cat>
          <c:val>
            <c:numRef>
              <c:f>Sheet2!$D$7:$H$7</c:f>
              <c:numCache>
                <c:ptCount val="5"/>
                <c:pt idx="0">
                  <c:v>2688.8888888888887</c:v>
                </c:pt>
                <c:pt idx="1">
                  <c:v>3697.222222222222</c:v>
                </c:pt>
                <c:pt idx="2">
                  <c:v>4033.333333333333</c:v>
                </c:pt>
                <c:pt idx="3">
                  <c:v>4369.444444444444</c:v>
                </c:pt>
                <c:pt idx="4">
                  <c:v>4806.388888888889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Sheet2!$B$10</c:f>
              <c:strCache>
                <c:ptCount val="1"/>
                <c:pt idx="0">
                  <c:v>Annual Savings Per Trailer</c:v>
                </c:pt>
              </c:strCache>
            </c:strRef>
          </c:tx>
          <c:spPr>
            <a:solidFill>
              <a:srgbClr val="89A7BB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Sheet2!$D$6:$H$6</c:f>
              <c:numCache>
                <c:ptCount val="5"/>
                <c:pt idx="0">
                  <c:v>0.04</c:v>
                </c:pt>
                <c:pt idx="1">
                  <c:v>0.055</c:v>
                </c:pt>
                <c:pt idx="2">
                  <c:v>0.06</c:v>
                </c:pt>
                <c:pt idx="3">
                  <c:v>0.065</c:v>
                </c:pt>
                <c:pt idx="4">
                  <c:v>0.0715</c:v>
                </c:pt>
              </c:numCache>
            </c:numRef>
          </c:cat>
          <c:val>
            <c:numRef>
              <c:f>Sheet2!$D$10:$H$10</c:f>
              <c:numCache>
                <c:ptCount val="5"/>
                <c:pt idx="0">
                  <c:v>1344.4444444444443</c:v>
                </c:pt>
                <c:pt idx="1">
                  <c:v>1848.611111111111</c:v>
                </c:pt>
                <c:pt idx="2">
                  <c:v>2016.6666666666665</c:v>
                </c:pt>
                <c:pt idx="3">
                  <c:v>2184.722222222222</c:v>
                </c:pt>
                <c:pt idx="4">
                  <c:v>2403.1944444444443</c:v>
                </c:pt>
              </c:numCache>
            </c:numRef>
          </c:val>
          <c:shape val="cylinder"/>
        </c:ser>
        <c:shape val="cylinder"/>
        <c:axId val="63480022"/>
        <c:axId val="34449287"/>
      </c:bar3DChart>
      <c:catAx>
        <c:axId val="63480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34449287"/>
        <c:crosses val="autoZero"/>
        <c:auto val="1"/>
        <c:lblOffset val="100"/>
        <c:tickLblSkip val="1"/>
        <c:noMultiLvlLbl val="0"/>
      </c:catAx>
      <c:valAx>
        <c:axId val="34449287"/>
        <c:scaling>
          <c:orientation val="minMax"/>
        </c:scaling>
        <c:axPos val="l"/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634800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"/>
          <c:y val="0.5975"/>
          <c:w val="0.2952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E8ECF0"/>
        </a:solidFill>
        <a:ln w="12700">
          <a:solidFill>
            <a:srgbClr val="808080"/>
          </a:solidFill>
        </a:ln>
      </c:spPr>
      <c:thickness val="0"/>
    </c:floor>
    <c:sideWall>
      <c:spPr>
        <a:solidFill>
          <a:srgbClr val="E8ECF0"/>
        </a:solidFill>
        <a:ln w="3175">
          <a:noFill/>
        </a:ln>
      </c:spPr>
      <c:thickness val="0"/>
    </c:sideWall>
    <c:backWall>
      <c:spPr>
        <a:solidFill>
          <a:srgbClr val="E8ECF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Gallons Saved for Percentage Improvements in Mileage</a:t>
            </a:r>
          </a:p>
        </c:rich>
      </c:tx>
      <c:layout>
        <c:manualLayout>
          <c:xMode val="factor"/>
          <c:yMode val="factor"/>
          <c:x val="-0.00175"/>
          <c:y val="-0.0047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3555"/>
          <c:w val="0.625"/>
          <c:h val="0.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Sheet2!$B$13</c:f>
              <c:strCache>
                <c:ptCount val="1"/>
                <c:pt idx="0">
                  <c:v>Gallons Saved Per Tractor</c:v>
                </c:pt>
              </c:strCache>
            </c:strRef>
          </c:tx>
          <c:spPr>
            <a:solidFill>
              <a:srgbClr val="7EB60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Sheet2!$D$6:$H$6</c:f>
              <c:numCache>
                <c:ptCount val="5"/>
                <c:pt idx="0">
                  <c:v>0.04</c:v>
                </c:pt>
                <c:pt idx="1">
                  <c:v>0.055</c:v>
                </c:pt>
                <c:pt idx="2">
                  <c:v>0.06</c:v>
                </c:pt>
                <c:pt idx="3">
                  <c:v>0.065</c:v>
                </c:pt>
                <c:pt idx="4">
                  <c:v>0.0715</c:v>
                </c:pt>
              </c:numCache>
            </c:numRef>
          </c:cat>
          <c:val>
            <c:numRef>
              <c:f>Sheet2!$D$13:$H$13</c:f>
              <c:numCache>
                <c:ptCount val="5"/>
                <c:pt idx="0">
                  <c:v>698.4126984126984</c:v>
                </c:pt>
                <c:pt idx="1">
                  <c:v>960.3174603174602</c:v>
                </c:pt>
                <c:pt idx="2">
                  <c:v>1047.6190476190475</c:v>
                </c:pt>
                <c:pt idx="3">
                  <c:v>1134.920634920635</c:v>
                </c:pt>
                <c:pt idx="4">
                  <c:v>1248.4126984126983</c:v>
                </c:pt>
              </c:numCache>
            </c:numRef>
          </c:val>
          <c:shape val="cylinder"/>
        </c:ser>
        <c:shape val="cylinder"/>
        <c:axId val="41608128"/>
        <c:axId val="38928833"/>
      </c:bar3DChart>
      <c:catAx>
        <c:axId val="41608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38928833"/>
        <c:crosses val="autoZero"/>
        <c:auto val="1"/>
        <c:lblOffset val="100"/>
        <c:tickLblSkip val="1"/>
        <c:noMultiLvlLbl val="0"/>
      </c:catAx>
      <c:valAx>
        <c:axId val="38928833"/>
        <c:scaling>
          <c:orientation val="minMax"/>
        </c:scaling>
        <c:axPos val="l"/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416081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75"/>
          <c:y val="0.52775"/>
          <c:w val="0.2555"/>
          <c:h val="0.162"/>
        </c:manualLayout>
      </c:layout>
      <c:overlay val="0"/>
      <c:spPr>
        <a:noFill/>
        <a:ln w="3175">
          <a:noFill/>
        </a:ln>
      </c:spPr>
    </c:legend>
    <c:floor>
      <c:spPr>
        <a:noFill/>
        <a:ln w="12700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Payback Months Per TrailerBlade Purchased Based on Percentage Improvements in Mileage</a:t>
            </a:r>
          </a:p>
        </c:rich>
      </c:tx>
      <c:layout>
        <c:manualLayout>
          <c:xMode val="factor"/>
          <c:yMode val="factor"/>
          <c:x val="0"/>
          <c:y val="-0.02775"/>
        </c:manualLayout>
      </c:layout>
      <c:spPr>
        <a:noFill/>
        <a:ln w="3175">
          <a:noFill/>
        </a:ln>
      </c:spPr>
    </c:title>
    <c:view3D>
      <c:rotX val="15"/>
      <c:hPercent val="25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48325"/>
          <c:w val="0.65775"/>
          <c:h val="0.4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Sheet2!$B$20</c:f>
              <c:strCache>
                <c:ptCount val="1"/>
                <c:pt idx="0">
                  <c:v>Payback Months Per TrailerBlade Purchased</c:v>
                </c:pt>
              </c:strCache>
            </c:strRef>
          </c:tx>
          <c:spPr>
            <a:solidFill>
              <a:srgbClr val="FFB4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Sheet2!$D$6:$H$6</c:f>
              <c:numCache>
                <c:ptCount val="5"/>
                <c:pt idx="0">
                  <c:v>0.04</c:v>
                </c:pt>
                <c:pt idx="1">
                  <c:v>0.055</c:v>
                </c:pt>
                <c:pt idx="2">
                  <c:v>0.06</c:v>
                </c:pt>
                <c:pt idx="3">
                  <c:v>0.065</c:v>
                </c:pt>
                <c:pt idx="4">
                  <c:v>0.0715</c:v>
                </c:pt>
              </c:numCache>
            </c:numRef>
          </c:cat>
          <c:val>
            <c:numRef>
              <c:f>Sheet2!$D$20:$H$20</c:f>
              <c:numCache>
                <c:ptCount val="5"/>
                <c:pt idx="0">
                  <c:v>11.15702479338843</c:v>
                </c:pt>
                <c:pt idx="1">
                  <c:v>8.11419984973704</c:v>
                </c:pt>
                <c:pt idx="2">
                  <c:v>7.438016528925621</c:v>
                </c:pt>
                <c:pt idx="3">
                  <c:v>6.865861411315957</c:v>
                </c:pt>
                <c:pt idx="4">
                  <c:v>6.241692192105415</c:v>
                </c:pt>
              </c:numCache>
            </c:numRef>
          </c:val>
          <c:shape val="cylinder"/>
        </c:ser>
        <c:shape val="cylinder"/>
        <c:axId val="14815178"/>
        <c:axId val="66227739"/>
      </c:bar3DChart>
      <c:catAx>
        <c:axId val="14815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66227739"/>
        <c:crosses val="autoZero"/>
        <c:auto val="1"/>
        <c:lblOffset val="100"/>
        <c:tickLblSkip val="1"/>
        <c:noMultiLvlLbl val="0"/>
      </c:catAx>
      <c:valAx>
        <c:axId val="66227739"/>
        <c:scaling>
          <c:orientation val="minMax"/>
        </c:scaling>
        <c:axPos val="l"/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148151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475"/>
          <c:y val="0.514"/>
          <c:w val="0.29525"/>
          <c:h val="0.34725"/>
        </c:manualLayout>
      </c:layout>
      <c:overlay val="0"/>
      <c:spPr>
        <a:noFill/>
        <a:ln w="3175">
          <a:noFill/>
        </a:ln>
      </c:spPr>
    </c:legend>
    <c:floor>
      <c:spPr>
        <a:noFill/>
        <a:ln w="12700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Return on Investment for TrailerBlade Purchased</a:t>
            </a:r>
          </a:p>
        </c:rich>
      </c:tx>
      <c:layout>
        <c:manualLayout>
          <c:xMode val="factor"/>
          <c:yMode val="factor"/>
          <c:x val="-0.08175"/>
          <c:y val="0.00475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6"/>
          <c:y val="0.3605"/>
          <c:w val="0.60775"/>
          <c:h val="0.58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Sheet2!$B$31</c:f>
              <c:strCache>
                <c:ptCount val="1"/>
                <c:pt idx="0">
                  <c:v>Annual Return Per TrailerBlade Purchased</c:v>
                </c:pt>
              </c:strCache>
            </c:strRef>
          </c:tx>
          <c:spPr>
            <a:solidFill>
              <a:srgbClr val="FFB4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Sheet2!$D$6:$H$6</c:f>
              <c:numCache>
                <c:ptCount val="5"/>
                <c:pt idx="0">
                  <c:v>0.04</c:v>
                </c:pt>
                <c:pt idx="1">
                  <c:v>0.055</c:v>
                </c:pt>
                <c:pt idx="2">
                  <c:v>0.06</c:v>
                </c:pt>
                <c:pt idx="3">
                  <c:v>0.065</c:v>
                </c:pt>
                <c:pt idx="4">
                  <c:v>0.0715</c:v>
                </c:pt>
              </c:numCache>
            </c:numRef>
          </c:cat>
          <c:val>
            <c:numRef>
              <c:f>Sheet2!$D$31:$H$31</c:f>
              <c:numCache>
                <c:ptCount val="5"/>
                <c:pt idx="0">
                  <c:v>1.0755555555555554</c:v>
                </c:pt>
                <c:pt idx="1">
                  <c:v>1.478888888888889</c:v>
                </c:pt>
                <c:pt idx="2">
                  <c:v>1.6133333333333333</c:v>
                </c:pt>
                <c:pt idx="3">
                  <c:v>1.7477777777777777</c:v>
                </c:pt>
                <c:pt idx="4">
                  <c:v>1.9225555555555556</c:v>
                </c:pt>
              </c:numCache>
            </c:numRef>
          </c:val>
          <c:shape val="cylinder"/>
        </c:ser>
        <c:shape val="cylinder"/>
        <c:axId val="59178740"/>
        <c:axId val="62846613"/>
      </c:bar3DChart>
      <c:catAx>
        <c:axId val="59178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62846613"/>
        <c:crosses val="autoZero"/>
        <c:auto val="1"/>
        <c:lblOffset val="100"/>
        <c:tickLblSkip val="1"/>
        <c:noMultiLvlLbl val="0"/>
      </c:catAx>
      <c:valAx>
        <c:axId val="62846613"/>
        <c:scaling>
          <c:orientation val="minMax"/>
        </c:scaling>
        <c:axPos val="l"/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591787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25"/>
          <c:y val="0.47875"/>
          <c:w val="0.295"/>
          <c:h val="0.2675"/>
        </c:manualLayout>
      </c:layout>
      <c:overlay val="0"/>
      <c:spPr>
        <a:noFill/>
        <a:ln w="3175">
          <a:noFill/>
        </a:ln>
      </c:spPr>
    </c:legend>
    <c:floor>
      <c:spPr>
        <a:noFill/>
        <a:ln w="12700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7</xdr:row>
      <xdr:rowOff>76200</xdr:rowOff>
    </xdr:from>
    <xdr:to>
      <xdr:col>13</xdr:col>
      <xdr:colOff>581025</xdr:colOff>
      <xdr:row>21</xdr:row>
      <xdr:rowOff>190500</xdr:rowOff>
    </xdr:to>
    <xdr:graphicFrame>
      <xdr:nvGraphicFramePr>
        <xdr:cNvPr id="1" name="Chart 2"/>
        <xdr:cNvGraphicFramePr/>
      </xdr:nvGraphicFramePr>
      <xdr:xfrm>
        <a:off x="6219825" y="1371600"/>
        <a:ext cx="53435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333375</xdr:colOff>
      <xdr:row>23</xdr:row>
      <xdr:rowOff>190500</xdr:rowOff>
    </xdr:from>
    <xdr:to>
      <xdr:col>13</xdr:col>
      <xdr:colOff>561975</xdr:colOff>
      <xdr:row>38</xdr:row>
      <xdr:rowOff>190500</xdr:rowOff>
    </xdr:to>
    <xdr:graphicFrame>
      <xdr:nvGraphicFramePr>
        <xdr:cNvPr id="2" name="Chart 3"/>
        <xdr:cNvGraphicFramePr/>
      </xdr:nvGraphicFramePr>
      <xdr:xfrm>
        <a:off x="6200775" y="4914900"/>
        <a:ext cx="5343525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333375</xdr:colOff>
      <xdr:row>40</xdr:row>
      <xdr:rowOff>0</xdr:rowOff>
    </xdr:from>
    <xdr:to>
      <xdr:col>13</xdr:col>
      <xdr:colOff>561975</xdr:colOff>
      <xdr:row>54</xdr:row>
      <xdr:rowOff>190500</xdr:rowOff>
    </xdr:to>
    <xdr:graphicFrame>
      <xdr:nvGraphicFramePr>
        <xdr:cNvPr id="3" name="Chart 4"/>
        <xdr:cNvGraphicFramePr/>
      </xdr:nvGraphicFramePr>
      <xdr:xfrm>
        <a:off x="6200775" y="7439025"/>
        <a:ext cx="534352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40</xdr:row>
      <xdr:rowOff>38100</xdr:rowOff>
    </xdr:from>
    <xdr:to>
      <xdr:col>6</xdr:col>
      <xdr:colOff>514350</xdr:colOff>
      <xdr:row>54</xdr:row>
      <xdr:rowOff>190500</xdr:rowOff>
    </xdr:to>
    <xdr:graphicFrame>
      <xdr:nvGraphicFramePr>
        <xdr:cNvPr id="4" name="Chart 5"/>
        <xdr:cNvGraphicFramePr/>
      </xdr:nvGraphicFramePr>
      <xdr:xfrm>
        <a:off x="66675" y="7477125"/>
        <a:ext cx="5800725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133350</xdr:colOff>
      <xdr:row>2</xdr:row>
      <xdr:rowOff>142875</xdr:rowOff>
    </xdr:from>
    <xdr:to>
      <xdr:col>3</xdr:col>
      <xdr:colOff>723900</xdr:colOff>
      <xdr:row>5</xdr:row>
      <xdr:rowOff>0</xdr:rowOff>
    </xdr:to>
    <xdr:sp macro="[0]!Macro3">
      <xdr:nvSpPr>
        <xdr:cNvPr id="5" name="TextBox 8"/>
        <xdr:cNvSpPr txBox="1">
          <a:spLocks noChangeArrowheads="1"/>
        </xdr:cNvSpPr>
      </xdr:nvSpPr>
      <xdr:spPr>
        <a:xfrm>
          <a:off x="200025" y="428625"/>
          <a:ext cx="2524125" cy="285750"/>
        </a:xfrm>
        <a:prstGeom prst="rect">
          <a:avLst/>
        </a:prstGeom>
        <a:solidFill>
          <a:srgbClr val="C0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Print Worksheet</a:t>
          </a:r>
        </a:p>
      </xdr:txBody>
    </xdr:sp>
    <xdr:clientData/>
  </xdr:twoCellAnchor>
  <xdr:twoCellAnchor editAs="oneCell">
    <xdr:from>
      <xdr:col>3</xdr:col>
      <xdr:colOff>923925</xdr:colOff>
      <xdr:row>1</xdr:row>
      <xdr:rowOff>114300</xdr:rowOff>
    </xdr:from>
    <xdr:to>
      <xdr:col>6</xdr:col>
      <xdr:colOff>476250</xdr:colOff>
      <xdr:row>5</xdr:row>
      <xdr:rowOff>57150</xdr:rowOff>
    </xdr:to>
    <xdr:pic>
      <xdr:nvPicPr>
        <xdr:cNvPr id="6" name="Picture 1" descr="TrailerBlade Logo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24175" y="257175"/>
          <a:ext cx="2905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eeze">
      <a:dk1>
        <a:sysClr val="windowText" lastClr="000000"/>
      </a:dk1>
      <a:lt1>
        <a:sysClr val="window" lastClr="FFFFFF"/>
      </a:lt1>
      <a:dk2>
        <a:srgbClr val="09213B"/>
      </a:dk2>
      <a:lt2>
        <a:srgbClr val="D5EDF4"/>
      </a:lt2>
      <a:accent1>
        <a:srgbClr val="2C7C9F"/>
      </a:accent1>
      <a:accent2>
        <a:srgbClr val="244A58"/>
      </a:accent2>
      <a:accent3>
        <a:srgbClr val="E2751D"/>
      </a:accent3>
      <a:accent4>
        <a:srgbClr val="FFB400"/>
      </a:accent4>
      <a:accent5>
        <a:srgbClr val="7EB606"/>
      </a:accent5>
      <a:accent6>
        <a:srgbClr val="C00000"/>
      </a:accent6>
      <a:hlink>
        <a:srgbClr val="7030A0"/>
      </a:hlink>
      <a:folHlink>
        <a:srgbClr val="00B0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  <a:ln w="412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7:N35"/>
  <sheetViews>
    <sheetView tabSelected="1" zoomScale="115" zoomScaleNormal="115" zoomScalePageLayoutView="0" workbookViewId="0" topLeftCell="A4">
      <selection activeCell="F29" sqref="F29"/>
    </sheetView>
  </sheetViews>
  <sheetFormatPr defaultColWidth="10.6640625" defaultRowHeight="15"/>
  <cols>
    <col min="1" max="1" width="0.78125" style="8" customWidth="1"/>
    <col min="2" max="2" width="6.77734375" style="8" customWidth="1"/>
    <col min="3" max="3" width="15.77734375" style="8" customWidth="1"/>
    <col min="4" max="4" width="12.6640625" style="8" customWidth="1"/>
    <col min="5" max="5" width="13.3359375" style="9" bestFit="1" customWidth="1"/>
    <col min="6" max="6" width="13.10546875" style="8" customWidth="1"/>
    <col min="7" max="7" width="5.99609375" style="8" customWidth="1"/>
    <col min="8" max="8" width="8.99609375" style="8" customWidth="1"/>
    <col min="9" max="9" width="6.99609375" style="8" customWidth="1"/>
    <col min="10" max="10" width="14.99609375" style="8" customWidth="1"/>
    <col min="11" max="11" width="7.3359375" style="8" customWidth="1"/>
    <col min="12" max="14" width="10.6640625" style="8" customWidth="1"/>
    <col min="15" max="16384" width="10.6640625" style="8" customWidth="1"/>
  </cols>
  <sheetData>
    <row r="2" ht="11.25"/>
    <row r="3" ht="11.25"/>
    <row r="4" ht="11.25"/>
    <row r="5" ht="11.25"/>
    <row r="6" ht="26.25" customHeight="1"/>
    <row r="7" spans="2:14" ht="19.5" customHeight="1">
      <c r="B7" s="22" t="s">
        <v>22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ht="10.5" customHeight="1" thickBot="1"/>
    <row r="9" spans="2:5" ht="25.5" customHeight="1" thickBot="1">
      <c r="B9" s="10" t="s">
        <v>0</v>
      </c>
      <c r="C9" s="11"/>
      <c r="D9" s="12"/>
      <c r="E9" s="13">
        <v>100</v>
      </c>
    </row>
    <row r="10" spans="2:4" ht="10.5" customHeight="1" thickBot="1">
      <c r="B10" s="14"/>
      <c r="C10" s="15"/>
      <c r="D10" s="15"/>
    </row>
    <row r="11" spans="2:5" ht="25.5" customHeight="1" thickBot="1">
      <c r="B11" s="10" t="s">
        <v>1</v>
      </c>
      <c r="C11" s="11"/>
      <c r="D11" s="11"/>
      <c r="E11" s="13">
        <v>200</v>
      </c>
    </row>
    <row r="12" spans="2:4" ht="12" customHeight="1" thickBot="1">
      <c r="B12" s="14"/>
      <c r="C12" s="15"/>
      <c r="D12" s="15"/>
    </row>
    <row r="13" spans="2:5" ht="25.5" customHeight="1" thickBot="1">
      <c r="B13" s="10" t="s">
        <v>2</v>
      </c>
      <c r="C13" s="11"/>
      <c r="D13" s="11"/>
      <c r="E13" s="16">
        <v>6.3</v>
      </c>
    </row>
    <row r="14" spans="2:4" ht="10.5" customHeight="1" thickBot="1">
      <c r="B14" s="14"/>
      <c r="C14" s="15"/>
      <c r="D14" s="15"/>
    </row>
    <row r="15" spans="2:5" ht="25.5" customHeight="1" thickBot="1">
      <c r="B15" s="10" t="s">
        <v>12</v>
      </c>
      <c r="C15" s="11"/>
      <c r="D15" s="11"/>
      <c r="E15" s="13">
        <v>110000</v>
      </c>
    </row>
    <row r="16" spans="2:4" ht="10.5" customHeight="1" thickBot="1">
      <c r="B16" s="14"/>
      <c r="C16" s="15"/>
      <c r="D16" s="15"/>
    </row>
    <row r="17" spans="2:5" ht="25.5" customHeight="1" thickBot="1">
      <c r="B17" s="10" t="s">
        <v>3</v>
      </c>
      <c r="C17" s="11"/>
      <c r="D17" s="11"/>
      <c r="E17" s="17">
        <v>3.85</v>
      </c>
    </row>
    <row r="18" spans="2:4" ht="10.5" customHeight="1" thickBot="1">
      <c r="B18" s="14"/>
      <c r="C18" s="15"/>
      <c r="D18" s="15"/>
    </row>
    <row r="19" spans="2:5" ht="25.5" customHeight="1" thickBot="1">
      <c r="B19" s="18" t="s">
        <v>21</v>
      </c>
      <c r="C19" s="11"/>
      <c r="D19" s="11"/>
      <c r="E19" s="17">
        <v>1250</v>
      </c>
    </row>
    <row r="25" spans="2:5" ht="11.25">
      <c r="B25" s="8" t="s">
        <v>16</v>
      </c>
      <c r="E25" s="8"/>
    </row>
    <row r="26" spans="2:5" ht="11.25">
      <c r="B26" s="8" t="s">
        <v>20</v>
      </c>
      <c r="E26" s="19">
        <f>Sheet2!H10</f>
        <v>2403.1944444444443</v>
      </c>
    </row>
    <row r="27" ht="11.25">
      <c r="E27" s="8"/>
    </row>
    <row r="28" ht="11.25">
      <c r="E28" s="8"/>
    </row>
    <row r="29" ht="11.25">
      <c r="E29" s="8"/>
    </row>
    <row r="30" spans="2:5" ht="11.25">
      <c r="B30" s="8" t="s">
        <v>19</v>
      </c>
      <c r="E30" s="8"/>
    </row>
    <row r="31" spans="2:5" ht="11.25">
      <c r="B31" s="8" t="s">
        <v>17</v>
      </c>
      <c r="E31" s="20">
        <f>Sheet2!H13*'TrailerBlade Calculator'!E9</f>
        <v>124841.26984126984</v>
      </c>
    </row>
    <row r="32" ht="11.25">
      <c r="E32" s="8"/>
    </row>
    <row r="33" ht="11.25">
      <c r="E33" s="8"/>
    </row>
    <row r="34" spans="2:5" ht="11.25">
      <c r="B34" s="8" t="s">
        <v>23</v>
      </c>
      <c r="E34" s="8"/>
    </row>
    <row r="35" spans="2:5" ht="11.25">
      <c r="B35" s="8" t="s">
        <v>18</v>
      </c>
      <c r="E35" s="21">
        <f>Sheet2!H7*'TrailerBlade Calculator'!E9</f>
        <v>480638.8888888889</v>
      </c>
    </row>
  </sheetData>
  <sheetProtection selectLockedCells="1"/>
  <mergeCells count="1">
    <mergeCell ref="B7:N7"/>
  </mergeCells>
  <printOptions/>
  <pageMargins left="0.75" right="0.75" top="1" bottom="1" header="0.5" footer="0.5"/>
  <pageSetup fitToHeight="1" fitToWidth="1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6:H31"/>
  <sheetViews>
    <sheetView zoomScalePageLayoutView="0" workbookViewId="0" topLeftCell="A1">
      <selection activeCell="D7" sqref="D7"/>
    </sheetView>
  </sheetViews>
  <sheetFormatPr defaultColWidth="8.88671875" defaultRowHeight="15"/>
  <cols>
    <col min="1" max="1" width="11.5546875" style="0" customWidth="1"/>
    <col min="2" max="2" width="35.5546875" style="0" customWidth="1"/>
    <col min="3" max="3" width="11.5546875" style="0" customWidth="1"/>
    <col min="4" max="4" width="13.4453125" style="0" bestFit="1" customWidth="1"/>
    <col min="5" max="6" width="10.99609375" style="0" bestFit="1" customWidth="1"/>
    <col min="7" max="7" width="11.10546875" style="0" bestFit="1" customWidth="1"/>
    <col min="8" max="8" width="10.99609375" style="0" bestFit="1" customWidth="1"/>
    <col min="9" max="16384" width="11.5546875" style="0" customWidth="1"/>
  </cols>
  <sheetData>
    <row r="6" spans="4:8" ht="15">
      <c r="D6" s="1">
        <v>0.04</v>
      </c>
      <c r="E6" s="2">
        <v>0.055</v>
      </c>
      <c r="F6" s="1">
        <v>0.06</v>
      </c>
      <c r="G6" s="2">
        <v>0.065</v>
      </c>
      <c r="H6" s="2">
        <v>0.0715</v>
      </c>
    </row>
    <row r="7" spans="2:8" ht="15">
      <c r="B7" t="s">
        <v>9</v>
      </c>
      <c r="D7" s="4">
        <f>($C$25*D6)</f>
        <v>2688.8888888888887</v>
      </c>
      <c r="E7" s="4">
        <f>($C$25*E6)</f>
        <v>3697.222222222222</v>
      </c>
      <c r="F7" s="4">
        <f>($C$25*F6)</f>
        <v>4033.333333333333</v>
      </c>
      <c r="G7" s="4">
        <f>($C$25*G6)</f>
        <v>4369.444444444444</v>
      </c>
      <c r="H7" s="4">
        <f>($C$25*H6)</f>
        <v>4806.388888888889</v>
      </c>
    </row>
    <row r="9" spans="4:8" ht="15">
      <c r="D9" s="1">
        <v>0.04</v>
      </c>
      <c r="E9" s="2">
        <v>0.055</v>
      </c>
      <c r="F9" s="1">
        <v>0.06</v>
      </c>
      <c r="G9" s="2">
        <v>0.065</v>
      </c>
      <c r="H9" s="2">
        <v>0.0715</v>
      </c>
    </row>
    <row r="10" spans="2:8" ht="15">
      <c r="B10" t="s">
        <v>10</v>
      </c>
      <c r="D10" s="4">
        <f>($C$25*D9)/$C$27</f>
        <v>1344.4444444444443</v>
      </c>
      <c r="E10" s="4">
        <f>($C$25*E9)/$C$27</f>
        <v>1848.611111111111</v>
      </c>
      <c r="F10" s="4">
        <f>($C$25*F9)/$C$27</f>
        <v>2016.6666666666665</v>
      </c>
      <c r="G10" s="4">
        <f>($C$25*G9)/$C$27</f>
        <v>2184.722222222222</v>
      </c>
      <c r="H10" s="4">
        <f>($C$25*H9)/$C$27</f>
        <v>2403.1944444444443</v>
      </c>
    </row>
    <row r="12" spans="4:8" ht="15">
      <c r="D12" s="1">
        <v>0.04</v>
      </c>
      <c r="E12" s="2">
        <v>0.055</v>
      </c>
      <c r="F12" s="1">
        <v>0.06</v>
      </c>
      <c r="G12" s="2">
        <v>0.065</v>
      </c>
      <c r="H12" s="2">
        <v>0.0715</v>
      </c>
    </row>
    <row r="13" spans="2:8" ht="15">
      <c r="B13" t="s">
        <v>11</v>
      </c>
      <c r="D13" s="6">
        <f>($C$24*D12)</f>
        <v>698.4126984126984</v>
      </c>
      <c r="E13" s="6">
        <f>($C$24*E12)</f>
        <v>960.3174603174602</v>
      </c>
      <c r="F13" s="6">
        <f>($C$24*F12)</f>
        <v>1047.6190476190475</v>
      </c>
      <c r="G13" s="6">
        <f>($C$24*G12)</f>
        <v>1134.920634920635</v>
      </c>
      <c r="H13" s="6">
        <f>($C$24*H12)</f>
        <v>1248.4126984126983</v>
      </c>
    </row>
    <row r="16" spans="4:8" ht="15">
      <c r="D16" s="1">
        <v>0.04</v>
      </c>
      <c r="E16" s="2">
        <v>0.055</v>
      </c>
      <c r="F16" s="1">
        <v>0.06</v>
      </c>
      <c r="G16" s="2">
        <v>0.065</v>
      </c>
      <c r="H16" s="2">
        <v>0.0715</v>
      </c>
    </row>
    <row r="17" spans="2:8" ht="15">
      <c r="B17" t="s">
        <v>13</v>
      </c>
      <c r="D17" s="5">
        <f>('TrailerBlade Calculator'!$E$19/$D$7)*12</f>
        <v>5.578512396694215</v>
      </c>
      <c r="E17" s="5">
        <f>('TrailerBlade Calculator'!$E$19/$D$7)*12</f>
        <v>5.578512396694215</v>
      </c>
      <c r="F17" s="5">
        <f>('TrailerBlade Calculator'!$E$19/$D$7)*12</f>
        <v>5.578512396694215</v>
      </c>
      <c r="G17" s="5">
        <f>('TrailerBlade Calculator'!$E$19/$D$7)*12</f>
        <v>5.578512396694215</v>
      </c>
      <c r="H17" s="5">
        <f>('TrailerBlade Calculator'!$E$19/$D$7)*12</f>
        <v>5.578512396694215</v>
      </c>
    </row>
    <row r="19" spans="4:8" ht="15">
      <c r="D19" s="1">
        <v>0.04</v>
      </c>
      <c r="E19" s="2">
        <v>0.055</v>
      </c>
      <c r="F19" s="1">
        <v>0.06</v>
      </c>
      <c r="G19" s="2">
        <v>0.065</v>
      </c>
      <c r="H19" s="2">
        <v>0.0715</v>
      </c>
    </row>
    <row r="20" spans="2:8" ht="15">
      <c r="B20" t="s">
        <v>14</v>
      </c>
      <c r="D20" s="5">
        <f>('TrailerBlade Calculator'!$E$19/D$10)*12</f>
        <v>11.15702479338843</v>
      </c>
      <c r="E20" s="5">
        <f>('TrailerBlade Calculator'!$E$19/E$10)*12</f>
        <v>8.11419984973704</v>
      </c>
      <c r="F20" s="5">
        <f>('TrailerBlade Calculator'!$E$19/F$10)*12</f>
        <v>7.438016528925621</v>
      </c>
      <c r="G20" s="5">
        <f>('TrailerBlade Calculator'!$E$19/G$10)*12</f>
        <v>6.865861411315957</v>
      </c>
      <c r="H20" s="5">
        <f>('TrailerBlade Calculator'!$E$19/H$10)*12</f>
        <v>6.241692192105415</v>
      </c>
    </row>
    <row r="23" spans="3:4" ht="15">
      <c r="C23" t="s">
        <v>6</v>
      </c>
      <c r="D23" t="s">
        <v>7</v>
      </c>
    </row>
    <row r="24" spans="2:4" ht="15">
      <c r="B24" t="s">
        <v>4</v>
      </c>
      <c r="C24">
        <f>'TrailerBlade Calculator'!E15/'TrailerBlade Calculator'!E13</f>
        <v>17460.31746031746</v>
      </c>
      <c r="D24">
        <f>C24*'TrailerBlade Calculator'!E9</f>
        <v>1746031.746031746</v>
      </c>
    </row>
    <row r="25" spans="2:4" ht="15">
      <c r="B25" t="s">
        <v>5</v>
      </c>
      <c r="C25" s="3">
        <f>C24*'TrailerBlade Calculator'!E17</f>
        <v>67222.22222222222</v>
      </c>
      <c r="D25" s="3">
        <f>D24*'TrailerBlade Calculator'!E17</f>
        <v>6722222.222222222</v>
      </c>
    </row>
    <row r="27" spans="2:3" ht="15">
      <c r="B27" t="s">
        <v>8</v>
      </c>
      <c r="C27">
        <f>'TrailerBlade Calculator'!E11/'TrailerBlade Calculator'!E9</f>
        <v>2</v>
      </c>
    </row>
    <row r="30" spans="4:8" ht="15">
      <c r="D30" s="1">
        <v>0.04</v>
      </c>
      <c r="E30" s="2">
        <v>0.055</v>
      </c>
      <c r="F30" s="1">
        <v>0.06</v>
      </c>
      <c r="G30" s="2">
        <v>0.065</v>
      </c>
      <c r="H30" s="2">
        <v>0.0715</v>
      </c>
    </row>
    <row r="31" spans="2:8" ht="15">
      <c r="B31" t="s">
        <v>15</v>
      </c>
      <c r="D31" s="7">
        <f>D$10/'TrailerBlade Calculator'!$E$19</f>
        <v>1.0755555555555554</v>
      </c>
      <c r="E31" s="7">
        <f>E$10/'TrailerBlade Calculator'!$E$19</f>
        <v>1.478888888888889</v>
      </c>
      <c r="F31" s="7">
        <f>F$10/'TrailerBlade Calculator'!$E$19</f>
        <v>1.6133333333333333</v>
      </c>
      <c r="G31" s="7">
        <f>G$10/'TrailerBlade Calculator'!$E$19</f>
        <v>1.7477777777777777</v>
      </c>
      <c r="H31" s="7">
        <f>H$10/'TrailerBlade Calculator'!$E$19</f>
        <v>1.9225555555555556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Trisha Senatro</dc:creator>
  <cp:keywords/>
  <dc:description/>
  <cp:lastModifiedBy>Eric Gansel</cp:lastModifiedBy>
  <cp:lastPrinted>2011-08-26T19:49:41Z</cp:lastPrinted>
  <dcterms:created xsi:type="dcterms:W3CDTF">2011-08-25T04:21:43Z</dcterms:created>
  <dcterms:modified xsi:type="dcterms:W3CDTF">2014-06-06T16:40:16Z</dcterms:modified>
  <cp:category/>
  <cp:version/>
  <cp:contentType/>
  <cp:contentStatus/>
</cp:coreProperties>
</file>